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ntobono.local\localcloud\Provveditorato\RAGOSTA\GARE SIAPS\POMPE INFUSIONALI\gara 2025\Indizione\"/>
    </mc:Choice>
  </mc:AlternateContent>
  <xr:revisionPtr revIDLastSave="0" documentId="13_ncr:1_{EB835636-B5F3-4065-8800-8A604EA0B2E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oglio2" sheetId="2" r:id="rId1"/>
    <sheet name="Foglio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2" l="1"/>
  <c r="G57" i="2"/>
  <c r="G59" i="2"/>
  <c r="G53" i="2"/>
  <c r="G54" i="2"/>
  <c r="G55" i="2"/>
  <c r="G56" i="2"/>
  <c r="G60" i="2"/>
  <c r="G43" i="2"/>
  <c r="G44" i="2"/>
  <c r="G45" i="2"/>
  <c r="G46" i="2"/>
  <c r="G49" i="2"/>
  <c r="G50" i="2" s="1"/>
  <c r="G6" i="2"/>
  <c r="G37" i="2"/>
  <c r="G38" i="2" s="1"/>
  <c r="G42" i="2"/>
  <c r="G34" i="2"/>
  <c r="G33" i="2"/>
  <c r="G32" i="2"/>
  <c r="G31" i="2"/>
  <c r="G30" i="2"/>
  <c r="G29" i="2"/>
  <c r="G26" i="2"/>
  <c r="G25" i="2"/>
  <c r="G24" i="2"/>
  <c r="G20" i="2"/>
  <c r="G18" i="2"/>
  <c r="G19" i="2"/>
  <c r="G12" i="2"/>
  <c r="G13" i="2"/>
  <c r="G8" i="2"/>
  <c r="G7" i="2"/>
  <c r="G5" i="2"/>
  <c r="G14" i="2"/>
  <c r="G61" i="2" l="1"/>
  <c r="G47" i="2"/>
  <c r="G62" i="2"/>
  <c r="G27" i="2"/>
  <c r="G35" i="2"/>
  <c r="G21" i="2"/>
  <c r="G15" i="2"/>
  <c r="G9" i="2"/>
</calcChain>
</file>

<file path=xl/sharedStrings.xml><?xml version="1.0" encoding="utf-8"?>
<sst xmlns="http://schemas.openxmlformats.org/spreadsheetml/2006/main" count="133" uniqueCount="112">
  <si>
    <t>CND</t>
  </si>
  <si>
    <t>Descrizione</t>
  </si>
  <si>
    <t>2a</t>
  </si>
  <si>
    <t>3a</t>
  </si>
  <si>
    <t>1a</t>
  </si>
  <si>
    <t>1b</t>
  </si>
  <si>
    <t>3b</t>
  </si>
  <si>
    <t xml:space="preserve">Lotto </t>
  </si>
  <si>
    <t>Sub Lotto</t>
  </si>
  <si>
    <t>1c</t>
  </si>
  <si>
    <t>1d</t>
  </si>
  <si>
    <t>deflussori principali sterili monouso con raccordo a y distale</t>
  </si>
  <si>
    <t>deflussori sterili monouso per somministrazione seconda via</t>
  </si>
  <si>
    <t>A03010105</t>
  </si>
  <si>
    <t>deflussori principali sterili monouso per emoderivati, specifico per utilizzo neonatale</t>
  </si>
  <si>
    <t>2b</t>
  </si>
  <si>
    <t>2c</t>
  </si>
  <si>
    <t>Siringa sterile enterale da 20 ml tappoEnfit</t>
  </si>
  <si>
    <t>Sondino naso gastrico in poliuretano ch6 lungh. 120 cm attacco Enfit</t>
  </si>
  <si>
    <t>Sondino naso gastrico in poliuretano ch8 lungh. 120 cm attacco Enfit</t>
  </si>
  <si>
    <t>A020199 </t>
  </si>
  <si>
    <t>G02020101</t>
  </si>
  <si>
    <t xml:space="preserve"> G02020101</t>
  </si>
  <si>
    <t>Sacche per somministrazione di diete enterali</t>
  </si>
  <si>
    <t>A030403</t>
  </si>
  <si>
    <t>A03010302</t>
  </si>
  <si>
    <t>deflussori universali</t>
  </si>
  <si>
    <t>Sacche semirigide</t>
  </si>
  <si>
    <t>3c</t>
  </si>
  <si>
    <t>4a</t>
  </si>
  <si>
    <t>4b</t>
  </si>
  <si>
    <t>4c</t>
  </si>
  <si>
    <t> set di somministrazione parenterale ambrato (per protezione di soluzioni fotosensibili) con trasduttore di pressione</t>
  </si>
  <si>
    <t>set chiuso neonatale per sangue con valvola bidirezionale, filtro da 200 micron e trasduttore di pressione</t>
  </si>
  <si>
    <t> set standard con trasduttore di pressione</t>
  </si>
  <si>
    <t>A030101</t>
  </si>
  <si>
    <t>A030201</t>
  </si>
  <si>
    <t>Lotto 5 - Materiale accessorio dedicato al lotto 4</t>
  </si>
  <si>
    <t xml:space="preserve">Sistema di prelievo da sacca o flacone di grandi dimensioni con sistema chiuso autosigillante con valvola di non ritorno </t>
  </si>
  <si>
    <t>Sistema di prelievo da flacone di piccole/medie dimensioni con ghiera di fissaggio allo stesso vari tipi</t>
  </si>
  <si>
    <t>Sistema di prelievo da fiale con filtro da 5 mm, vari tipi</t>
  </si>
  <si>
    <t>Sistema chiuso autosigillante antibatterico per Luer-Lock (LL) maschio per siringa maschio</t>
  </si>
  <si>
    <t> Adattatore per fiale/flaconi</t>
  </si>
  <si>
    <t> Set oscurato per la preparazione di farmaci antiblastici citotossici,compatibile con pompe infusionali</t>
  </si>
  <si>
    <t>A0799</t>
  </si>
  <si>
    <t>A040101</t>
  </si>
  <si>
    <t>A070101</t>
  </si>
  <si>
    <t>5a</t>
  </si>
  <si>
    <t>5b</t>
  </si>
  <si>
    <t>5c</t>
  </si>
  <si>
    <t>5d</t>
  </si>
  <si>
    <t>5e</t>
  </si>
  <si>
    <t>5f</t>
  </si>
  <si>
    <t>A080201</t>
  </si>
  <si>
    <t>SET DEDICATI DA 50 ML</t>
  </si>
  <si>
    <t>SET DEDICATI DA 250 ML</t>
  </si>
  <si>
    <t>A03020101</t>
  </si>
  <si>
    <t>PROLUNGHE DEDICATE</t>
  </si>
  <si>
    <t>7a</t>
  </si>
  <si>
    <t>7b</t>
  </si>
  <si>
    <t>7c</t>
  </si>
  <si>
    <t>7d</t>
  </si>
  <si>
    <t>Lotto 8 - Fornitura quinquennale di pompa elastomerica multi flusso</t>
  </si>
  <si>
    <t>A05010201</t>
  </si>
  <si>
    <t>Pompe elastomeriche con range da 100 ml a 400 ml circa con flusso variabile da 1 a 14 ml/h</t>
  </si>
  <si>
    <t>totale quinquennale complessivo a base di gara</t>
  </si>
  <si>
    <t>fabbisogno quinquennale</t>
  </si>
  <si>
    <t>base d'asta</t>
  </si>
  <si>
    <t>base d'asta quinquennale</t>
  </si>
  <si>
    <t>Fabbisogno quinquennale lotto 1</t>
  </si>
  <si>
    <t>Fabbisogno quinquennale lotto 2</t>
  </si>
  <si>
    <t>Fabbisogno quinquennale lotto 3</t>
  </si>
  <si>
    <t>Fabbisogno quinquennale lotto 4</t>
  </si>
  <si>
    <t>Fabbisogno quinquennale lotto 5</t>
  </si>
  <si>
    <t>Fabbisogno quinquennale lotto 6</t>
  </si>
  <si>
    <t>Fabbisogno quinquennale lotto 7</t>
  </si>
  <si>
    <t>Fabbisogno quinquennale lotto 8</t>
  </si>
  <si>
    <t>Fornitura di pompe TCI</t>
  </si>
  <si>
    <t>Lotto 6 - Fornitura di pompe TCI /TIVA per sale operatorie</t>
  </si>
  <si>
    <t>Lotto 1 - Fornitura quinquennale di set per infusione parenterale comprensivo del comodato d'uso gratuito di pompe per infusione a due vie per terapie standard</t>
  </si>
  <si>
    <t>Comodato d'uso gratuito pompe</t>
  </si>
  <si>
    <t>deflussori principali sterili monouso opachi per somministrazione di sostanze fotosensibili con  raccordo a y</t>
  </si>
  <si>
    <t>Lotto 2 - Fornitura quinquennale di set siringa comprensivo del comodato d'uso gratuito di pompe infusionali a siringa per la somministrazione enterale neonatale</t>
  </si>
  <si>
    <t>comodato d'uso gratuito pompe</t>
  </si>
  <si>
    <t xml:space="preserve">Lotto 3 - Fornitura quinquennale di set dedicati alla infusione enterale pediatrico ed adulto comprensivo del comodato d'uso gratuito di pompe </t>
  </si>
  <si>
    <t>comodato d'uso gratuito pompe full risk</t>
  </si>
  <si>
    <t xml:space="preserve">Lotto 4 - Fornitura quinquennale di set siringa per la somministrazione parenterale comprensivo del comodato d'uso gratuito di pompe infusionali a siringa </t>
  </si>
  <si>
    <t xml:space="preserve">comodato d'uso gratuito pompe </t>
  </si>
  <si>
    <t>comodato d'uso gratuito pompe PCA domiciliari</t>
  </si>
  <si>
    <t>A03010199</t>
  </si>
  <si>
    <t>SET DEDICATI DA 100 ML</t>
  </si>
  <si>
    <t>7e</t>
  </si>
  <si>
    <t>comodato d'uso gratuito di pompe</t>
  </si>
  <si>
    <t>Fabbisogno quinquennale lotto 9</t>
  </si>
  <si>
    <t>9a</t>
  </si>
  <si>
    <t>9b</t>
  </si>
  <si>
    <t>9c</t>
  </si>
  <si>
    <t>9d</t>
  </si>
  <si>
    <t>9e</t>
  </si>
  <si>
    <t>9f</t>
  </si>
  <si>
    <t>9g</t>
  </si>
  <si>
    <t>9h</t>
  </si>
  <si>
    <t>A3010105</t>
  </si>
  <si>
    <t>deflussori per miscelazione/somministrazione antiblastici oscurati con raccordo a y distale</t>
  </si>
  <si>
    <t>deflussori con 2 connettori per somministrazione antiblastici oscurati con raccordo a y distale</t>
  </si>
  <si>
    <t>deflussori con 4 connettori per somministrazione antiblastici oscurati con raccordo ad y distale</t>
  </si>
  <si>
    <t>deflussori per reparazione/somministrazione antiblastici con filtro da 0,2 micron</t>
  </si>
  <si>
    <t>Lotto 7 - Fornitura quinquennale di set dedicati ad anestesia PCA e PCEA comprensivo del comodato d'uso gratuito di pompe di infusione</t>
  </si>
  <si>
    <t>Lotto 9 - Fornitura quinquennale di set per infusione parenterale comprensivo del comodato d'uso gratuito di pompe per infusione a due vie per terapie standard ed oncologiche</t>
  </si>
  <si>
    <t>deflussori principali sterili monouso opachi per somministrazione di sostanze fotosensibili con  raccordo a y distale</t>
  </si>
  <si>
    <t>A3010101</t>
  </si>
  <si>
    <t>Procedura telematica aperta, ai sensi dell’art. 71 del D.lgs. 31 marzo 2023, n. 36, per la fornitura quinquennale, in somministrazione, di dispositivi medici per infusione e materiale accessorio per pompe infusionali con relative apparecchiature in comodato d'uso gratuito, suddivisa in n. 9 (nove) lotti – Importo complessivo a base di gara € 3.630.420,00 oltre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</si>
</sst>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€-2]\ #,##0.00;[Red]\-[$€-2]\ #,##0.00"/>
    <numFmt numFmtId="165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vertical="center" wrapText="1"/>
    </xf>
    <xf numFmtId="0" fontId="1" fillId="6" borderId="6" xfId="0" applyFont="1" applyFill="1" applyBorder="1" applyAlignment="1">
      <alignment vertical="center" wrapText="1"/>
    </xf>
    <xf numFmtId="0" fontId="1" fillId="6" borderId="7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zoomScale="140" zoomScaleNormal="140" workbookViewId="0">
      <selection sqref="A1:G1"/>
    </sheetView>
  </sheetViews>
  <sheetFormatPr defaultRowHeight="15" x14ac:dyDescent="0.25"/>
  <cols>
    <col min="3" max="3" width="16.5703125" customWidth="1"/>
    <col min="4" max="4" width="58.42578125" customWidth="1"/>
    <col min="5" max="5" width="31.85546875" customWidth="1"/>
    <col min="6" max="6" width="24.7109375" bestFit="1" customWidth="1"/>
    <col min="7" max="7" width="16.5703125" customWidth="1"/>
    <col min="8" max="8" width="48.5703125" customWidth="1"/>
  </cols>
  <sheetData>
    <row r="1" spans="1:7" ht="65.25" customHeight="1" x14ac:dyDescent="0.25">
      <c r="A1" s="24" t="s">
        <v>111</v>
      </c>
      <c r="B1" s="25"/>
      <c r="C1" s="25"/>
      <c r="D1" s="25"/>
      <c r="E1" s="25"/>
      <c r="F1" s="25"/>
      <c r="G1" s="25"/>
    </row>
    <row r="2" spans="1:7" ht="38.25" customHeight="1" x14ac:dyDescent="0.25">
      <c r="A2" s="4" t="s">
        <v>7</v>
      </c>
      <c r="B2" s="4" t="s">
        <v>8</v>
      </c>
      <c r="C2" s="4" t="s">
        <v>0</v>
      </c>
      <c r="D2" s="4" t="s">
        <v>1</v>
      </c>
      <c r="E2" s="4" t="s">
        <v>66</v>
      </c>
      <c r="F2" s="4" t="s">
        <v>67</v>
      </c>
      <c r="G2" s="4" t="s">
        <v>68</v>
      </c>
    </row>
    <row r="3" spans="1:7" ht="72.75" customHeight="1" x14ac:dyDescent="0.25">
      <c r="A3" s="29">
        <v>1</v>
      </c>
      <c r="B3" s="1"/>
      <c r="C3" s="1"/>
      <c r="D3" s="20" t="s">
        <v>79</v>
      </c>
      <c r="E3" s="21"/>
      <c r="F3" s="23"/>
      <c r="G3" s="18"/>
    </row>
    <row r="4" spans="1:7" ht="34.5" customHeight="1" x14ac:dyDescent="0.25">
      <c r="A4" s="30"/>
      <c r="B4" s="1"/>
      <c r="C4" s="1"/>
      <c r="D4" s="1" t="s">
        <v>80</v>
      </c>
      <c r="E4" s="21">
        <v>263</v>
      </c>
      <c r="F4" s="23"/>
      <c r="G4" s="18"/>
    </row>
    <row r="5" spans="1:7" ht="32.25" customHeight="1" x14ac:dyDescent="0.25">
      <c r="A5" s="30"/>
      <c r="B5" s="1" t="s">
        <v>4</v>
      </c>
      <c r="C5" s="1" t="s">
        <v>13</v>
      </c>
      <c r="D5" s="1" t="s">
        <v>11</v>
      </c>
      <c r="E5" s="21">
        <v>170000</v>
      </c>
      <c r="F5" s="23">
        <v>4.5</v>
      </c>
      <c r="G5" s="18">
        <f t="shared" ref="G5:G8" si="0">PRODUCT(E5*F5)</f>
        <v>765000</v>
      </c>
    </row>
    <row r="6" spans="1:7" ht="30" customHeight="1" x14ac:dyDescent="0.25">
      <c r="A6" s="30"/>
      <c r="B6" s="1" t="s">
        <v>5</v>
      </c>
      <c r="C6" s="1" t="s">
        <v>13</v>
      </c>
      <c r="D6" s="1" t="s">
        <v>12</v>
      </c>
      <c r="E6" s="21">
        <v>10000</v>
      </c>
      <c r="F6" s="23">
        <v>4.5</v>
      </c>
      <c r="G6" s="18">
        <f t="shared" si="0"/>
        <v>45000</v>
      </c>
    </row>
    <row r="7" spans="1:7" ht="50.25" customHeight="1" x14ac:dyDescent="0.25">
      <c r="A7" s="30"/>
      <c r="B7" s="1" t="s">
        <v>9</v>
      </c>
      <c r="C7" s="1" t="s">
        <v>13</v>
      </c>
      <c r="D7" s="1" t="s">
        <v>81</v>
      </c>
      <c r="E7" s="21">
        <v>25000</v>
      </c>
      <c r="F7" s="23">
        <v>5.5</v>
      </c>
      <c r="G7" s="18">
        <f t="shared" si="0"/>
        <v>137500</v>
      </c>
    </row>
    <row r="8" spans="1:7" ht="42.75" customHeight="1" x14ac:dyDescent="0.25">
      <c r="A8" s="31"/>
      <c r="B8" s="1" t="s">
        <v>10</v>
      </c>
      <c r="C8" s="1" t="s">
        <v>13</v>
      </c>
      <c r="D8" s="1" t="s">
        <v>14</v>
      </c>
      <c r="E8" s="21">
        <v>10000</v>
      </c>
      <c r="F8" s="23">
        <v>8.5</v>
      </c>
      <c r="G8" s="18">
        <f t="shared" si="0"/>
        <v>85000</v>
      </c>
    </row>
    <row r="9" spans="1:7" ht="33" customHeight="1" x14ac:dyDescent="0.25">
      <c r="A9" s="6"/>
      <c r="B9" s="6"/>
      <c r="C9" s="6"/>
      <c r="D9" s="6"/>
      <c r="E9" s="2" t="s">
        <v>69</v>
      </c>
      <c r="F9" s="2"/>
      <c r="G9" s="3">
        <f>SUM(G3:G8)</f>
        <v>1032500</v>
      </c>
    </row>
    <row r="10" spans="1:7" ht="57" customHeight="1" x14ac:dyDescent="0.25">
      <c r="A10" s="29">
        <v>2</v>
      </c>
      <c r="B10" s="1"/>
      <c r="C10" s="1"/>
      <c r="D10" s="20" t="s">
        <v>82</v>
      </c>
      <c r="E10" s="21"/>
      <c r="F10" s="14"/>
      <c r="G10" s="18"/>
    </row>
    <row r="11" spans="1:7" ht="31.5" customHeight="1" x14ac:dyDescent="0.25">
      <c r="A11" s="30"/>
      <c r="B11" s="1"/>
      <c r="C11" s="1"/>
      <c r="D11" s="1" t="s">
        <v>83</v>
      </c>
      <c r="E11" s="21">
        <v>9</v>
      </c>
      <c r="F11" s="14"/>
      <c r="G11" s="18"/>
    </row>
    <row r="12" spans="1:7" ht="40.5" customHeight="1" x14ac:dyDescent="0.25">
      <c r="A12" s="30"/>
      <c r="B12" s="1" t="s">
        <v>2</v>
      </c>
      <c r="C12" s="1" t="s">
        <v>20</v>
      </c>
      <c r="D12" s="1" t="s">
        <v>17</v>
      </c>
      <c r="E12" s="21">
        <v>3000</v>
      </c>
      <c r="F12" s="14">
        <v>1</v>
      </c>
      <c r="G12" s="18">
        <f>PRODUCT(E12*F12)</f>
        <v>3000</v>
      </c>
    </row>
    <row r="13" spans="1:7" ht="36" customHeight="1" x14ac:dyDescent="0.25">
      <c r="A13" s="30"/>
      <c r="B13" s="1" t="s">
        <v>15</v>
      </c>
      <c r="C13" s="1" t="s">
        <v>21</v>
      </c>
      <c r="D13" s="1" t="s">
        <v>18</v>
      </c>
      <c r="E13" s="21">
        <v>500</v>
      </c>
      <c r="F13" s="14">
        <v>2</v>
      </c>
      <c r="G13" s="18">
        <f>PRODUCT(E13*F13)</f>
        <v>1000</v>
      </c>
    </row>
    <row r="14" spans="1:7" ht="36" customHeight="1" x14ac:dyDescent="0.25">
      <c r="A14" s="31"/>
      <c r="B14" s="1" t="s">
        <v>16</v>
      </c>
      <c r="C14" s="1" t="s">
        <v>22</v>
      </c>
      <c r="D14" s="1" t="s">
        <v>19</v>
      </c>
      <c r="E14" s="21">
        <v>500</v>
      </c>
      <c r="F14" s="14">
        <v>2</v>
      </c>
      <c r="G14" s="18">
        <f t="shared" ref="G14" si="1">E14*F14</f>
        <v>1000</v>
      </c>
    </row>
    <row r="15" spans="1:7" ht="33.75" customHeight="1" x14ac:dyDescent="0.25">
      <c r="A15" s="6"/>
      <c r="B15" s="6"/>
      <c r="C15" s="6"/>
      <c r="D15" s="6"/>
      <c r="E15" s="2" t="s">
        <v>70</v>
      </c>
      <c r="F15" s="2"/>
      <c r="G15" s="3">
        <f>SUM(G10:G14)</f>
        <v>5000</v>
      </c>
    </row>
    <row r="16" spans="1:7" ht="50.25" customHeight="1" x14ac:dyDescent="0.25">
      <c r="A16" s="29">
        <v>3</v>
      </c>
      <c r="B16" s="19"/>
      <c r="C16" s="19"/>
      <c r="D16" s="20" t="s">
        <v>84</v>
      </c>
      <c r="E16" s="1"/>
      <c r="F16" s="1"/>
      <c r="G16" s="18"/>
    </row>
    <row r="17" spans="1:7" ht="29.25" customHeight="1" x14ac:dyDescent="0.25">
      <c r="A17" s="30"/>
      <c r="B17" s="19"/>
      <c r="C17" s="19"/>
      <c r="D17" s="1" t="s">
        <v>83</v>
      </c>
      <c r="E17" s="1">
        <v>91</v>
      </c>
      <c r="F17" s="1"/>
      <c r="G17" s="18"/>
    </row>
    <row r="18" spans="1:7" ht="30" customHeight="1" x14ac:dyDescent="0.25">
      <c r="A18" s="30"/>
      <c r="B18" s="1" t="s">
        <v>3</v>
      </c>
      <c r="C18" s="1" t="s">
        <v>25</v>
      </c>
      <c r="D18" s="1" t="s">
        <v>26</v>
      </c>
      <c r="E18" s="21">
        <v>35000</v>
      </c>
      <c r="F18" s="14">
        <v>2</v>
      </c>
      <c r="G18" s="18">
        <f>PRODUCT(E18*F18)</f>
        <v>70000</v>
      </c>
    </row>
    <row r="19" spans="1:7" ht="26.25" customHeight="1" x14ac:dyDescent="0.25">
      <c r="A19" s="30"/>
      <c r="B19" s="1" t="s">
        <v>6</v>
      </c>
      <c r="C19" s="1" t="s">
        <v>24</v>
      </c>
      <c r="D19" s="1" t="s">
        <v>23</v>
      </c>
      <c r="E19" s="21">
        <v>80000</v>
      </c>
      <c r="F19" s="14">
        <v>2.5</v>
      </c>
      <c r="G19" s="18">
        <f>PRODUCT(E19*F19)</f>
        <v>200000</v>
      </c>
    </row>
    <row r="20" spans="1:7" ht="26.25" customHeight="1" x14ac:dyDescent="0.25">
      <c r="A20" s="31"/>
      <c r="B20" s="1" t="s">
        <v>28</v>
      </c>
      <c r="C20" s="1" t="s">
        <v>53</v>
      </c>
      <c r="D20" s="1" t="s">
        <v>27</v>
      </c>
      <c r="E20" s="21">
        <v>10000</v>
      </c>
      <c r="F20" s="14">
        <v>2.5</v>
      </c>
      <c r="G20" s="18">
        <f>PRODUCT(E20*F20)</f>
        <v>25000</v>
      </c>
    </row>
    <row r="21" spans="1:7" ht="27" customHeight="1" x14ac:dyDescent="0.25">
      <c r="A21" s="6"/>
      <c r="B21" s="6"/>
      <c r="C21" s="6"/>
      <c r="D21" s="6"/>
      <c r="E21" s="2" t="s">
        <v>71</v>
      </c>
      <c r="F21" s="2"/>
      <c r="G21" s="3">
        <f>SUM(G16:G20)</f>
        <v>295000</v>
      </c>
    </row>
    <row r="22" spans="1:7" s="11" customFormat="1" ht="76.5" customHeight="1" x14ac:dyDescent="0.25">
      <c r="A22" s="29">
        <v>4</v>
      </c>
      <c r="B22" s="20"/>
      <c r="C22" s="20"/>
      <c r="D22" s="20" t="s">
        <v>86</v>
      </c>
      <c r="E22" s="20"/>
      <c r="F22" s="20"/>
      <c r="G22" s="22"/>
    </row>
    <row r="23" spans="1:7" s="11" customFormat="1" ht="28.5" customHeight="1" x14ac:dyDescent="0.25">
      <c r="A23" s="30"/>
      <c r="B23" s="20"/>
      <c r="C23" s="20"/>
      <c r="D23" s="1" t="s">
        <v>85</v>
      </c>
      <c r="E23" s="1">
        <v>148</v>
      </c>
      <c r="F23" s="20"/>
      <c r="G23" s="22"/>
    </row>
    <row r="24" spans="1:7" ht="38.25" customHeight="1" x14ac:dyDescent="0.25">
      <c r="A24" s="30"/>
      <c r="B24" s="1" t="s">
        <v>29</v>
      </c>
      <c r="C24" s="1" t="s">
        <v>35</v>
      </c>
      <c r="D24" s="1" t="s">
        <v>32</v>
      </c>
      <c r="E24" s="21">
        <v>20000</v>
      </c>
      <c r="F24" s="14">
        <v>7.5</v>
      </c>
      <c r="G24" s="18">
        <f>PRODUCT(E24*F24)</f>
        <v>150000</v>
      </c>
    </row>
    <row r="25" spans="1:7" ht="38.25" customHeight="1" x14ac:dyDescent="0.25">
      <c r="A25" s="30"/>
      <c r="B25" s="1" t="s">
        <v>30</v>
      </c>
      <c r="C25" s="1" t="s">
        <v>35</v>
      </c>
      <c r="D25" s="1" t="s">
        <v>33</v>
      </c>
      <c r="E25" s="21">
        <v>2500</v>
      </c>
      <c r="F25" s="14">
        <v>14.7</v>
      </c>
      <c r="G25" s="18">
        <f>PRODUCT(E25*F25)</f>
        <v>36750</v>
      </c>
    </row>
    <row r="26" spans="1:7" ht="24" customHeight="1" x14ac:dyDescent="0.25">
      <c r="A26" s="31"/>
      <c r="B26" s="1" t="s">
        <v>31</v>
      </c>
      <c r="C26" s="1" t="s">
        <v>36</v>
      </c>
      <c r="D26" s="1" t="s">
        <v>34</v>
      </c>
      <c r="E26" s="21">
        <v>120000</v>
      </c>
      <c r="F26" s="14">
        <v>7.5</v>
      </c>
      <c r="G26" s="18">
        <f>PRODUCT(E26*F26)</f>
        <v>900000</v>
      </c>
    </row>
    <row r="27" spans="1:7" ht="24.75" customHeight="1" x14ac:dyDescent="0.25">
      <c r="A27" s="2"/>
      <c r="B27" s="2"/>
      <c r="C27" s="2"/>
      <c r="D27" s="2"/>
      <c r="E27" s="2" t="s">
        <v>72</v>
      </c>
      <c r="F27" s="2"/>
      <c r="G27" s="3">
        <f>SUM(G24:G26)</f>
        <v>1086750</v>
      </c>
    </row>
    <row r="28" spans="1:7" ht="38.25" customHeight="1" x14ac:dyDescent="0.25">
      <c r="A28" s="29">
        <v>5</v>
      </c>
      <c r="B28" s="1"/>
      <c r="C28" s="1"/>
      <c r="D28" s="20" t="s">
        <v>37</v>
      </c>
      <c r="E28" s="1"/>
      <c r="F28" s="1"/>
      <c r="G28" s="18"/>
    </row>
    <row r="29" spans="1:7" ht="31.5" x14ac:dyDescent="0.25">
      <c r="A29" s="30"/>
      <c r="B29" s="1" t="s">
        <v>47</v>
      </c>
      <c r="C29" s="1" t="s">
        <v>44</v>
      </c>
      <c r="D29" s="1" t="s">
        <v>38</v>
      </c>
      <c r="E29" s="21">
        <v>2000</v>
      </c>
      <c r="F29" s="14">
        <v>1.5</v>
      </c>
      <c r="G29" s="18">
        <f t="shared" ref="G29:G34" si="2">PRODUCT(E29*F29)</f>
        <v>3000</v>
      </c>
    </row>
    <row r="30" spans="1:7" ht="31.5" x14ac:dyDescent="0.25">
      <c r="A30" s="30"/>
      <c r="B30" s="1" t="s">
        <v>48</v>
      </c>
      <c r="C30" s="1" t="s">
        <v>44</v>
      </c>
      <c r="D30" s="1" t="s">
        <v>39</v>
      </c>
      <c r="E30" s="1">
        <v>800</v>
      </c>
      <c r="F30" s="14">
        <v>1.5</v>
      </c>
      <c r="G30" s="18">
        <f t="shared" si="2"/>
        <v>1200</v>
      </c>
    </row>
    <row r="31" spans="1:7" ht="15.75" x14ac:dyDescent="0.25">
      <c r="A31" s="30"/>
      <c r="B31" s="1" t="s">
        <v>49</v>
      </c>
      <c r="C31" s="1" t="s">
        <v>45</v>
      </c>
      <c r="D31" s="1" t="s">
        <v>40</v>
      </c>
      <c r="E31" s="1">
        <v>500</v>
      </c>
      <c r="F31" s="14">
        <v>1.5</v>
      </c>
      <c r="G31" s="18">
        <f t="shared" si="2"/>
        <v>750</v>
      </c>
    </row>
    <row r="32" spans="1:7" ht="31.5" x14ac:dyDescent="0.25">
      <c r="A32" s="30"/>
      <c r="B32" s="1" t="s">
        <v>50</v>
      </c>
      <c r="C32" s="1" t="s">
        <v>46</v>
      </c>
      <c r="D32" s="1" t="s">
        <v>41</v>
      </c>
      <c r="E32" s="21">
        <v>3600</v>
      </c>
      <c r="F32" s="14">
        <v>3</v>
      </c>
      <c r="G32" s="18">
        <f t="shared" si="2"/>
        <v>10800</v>
      </c>
    </row>
    <row r="33" spans="1:7" ht="15.75" x14ac:dyDescent="0.25">
      <c r="A33" s="30"/>
      <c r="B33" s="1" t="s">
        <v>51</v>
      </c>
      <c r="C33" s="1" t="s">
        <v>45</v>
      </c>
      <c r="D33" s="1" t="s">
        <v>42</v>
      </c>
      <c r="E33" s="21">
        <v>2000</v>
      </c>
      <c r="F33" s="14">
        <v>1</v>
      </c>
      <c r="G33" s="18">
        <f t="shared" si="2"/>
        <v>2000</v>
      </c>
    </row>
    <row r="34" spans="1:7" ht="31.5" x14ac:dyDescent="0.25">
      <c r="A34" s="31"/>
      <c r="B34" s="1" t="s">
        <v>52</v>
      </c>
      <c r="C34" s="1" t="s">
        <v>44</v>
      </c>
      <c r="D34" s="1" t="s">
        <v>43</v>
      </c>
      <c r="E34" s="21">
        <v>1000</v>
      </c>
      <c r="F34" s="14">
        <v>2</v>
      </c>
      <c r="G34" s="18">
        <f t="shared" si="2"/>
        <v>2000</v>
      </c>
    </row>
    <row r="35" spans="1:7" ht="38.25" customHeight="1" x14ac:dyDescent="0.25">
      <c r="A35" s="2"/>
      <c r="B35" s="2"/>
      <c r="C35" s="2"/>
      <c r="D35" s="2"/>
      <c r="E35" s="2" t="s">
        <v>73</v>
      </c>
      <c r="F35" s="2"/>
      <c r="G35" s="3">
        <f>SUM(G29:G34)</f>
        <v>19750</v>
      </c>
    </row>
    <row r="36" spans="1:7" ht="42" customHeight="1" x14ac:dyDescent="0.25">
      <c r="A36" s="29">
        <v>6</v>
      </c>
      <c r="B36" s="1"/>
      <c r="C36" s="1"/>
      <c r="D36" s="20" t="s">
        <v>78</v>
      </c>
      <c r="E36" s="1"/>
      <c r="F36" s="1"/>
      <c r="G36" s="18"/>
    </row>
    <row r="37" spans="1:7" ht="30" customHeight="1" x14ac:dyDescent="0.25">
      <c r="A37" s="31"/>
      <c r="B37" s="1"/>
      <c r="C37" s="1"/>
      <c r="D37" s="1" t="s">
        <v>77</v>
      </c>
      <c r="E37" s="1">
        <v>18</v>
      </c>
      <c r="F37" s="14">
        <v>1890</v>
      </c>
      <c r="G37" s="18">
        <f>PRODUCT(E37*F37)</f>
        <v>34020</v>
      </c>
    </row>
    <row r="38" spans="1:7" ht="50.25" customHeight="1" x14ac:dyDescent="0.25">
      <c r="A38" s="6"/>
      <c r="B38" s="6"/>
      <c r="C38" s="6"/>
      <c r="D38" s="6"/>
      <c r="E38" s="2" t="s">
        <v>74</v>
      </c>
      <c r="F38" s="2"/>
      <c r="G38" s="3">
        <f>G37</f>
        <v>34020</v>
      </c>
    </row>
    <row r="39" spans="1:7" ht="90.75" customHeight="1" x14ac:dyDescent="0.25">
      <c r="A39" s="29">
        <v>7</v>
      </c>
      <c r="B39" s="19"/>
      <c r="C39" s="19"/>
      <c r="D39" s="20" t="s">
        <v>107</v>
      </c>
      <c r="E39" s="1"/>
      <c r="F39" s="1"/>
      <c r="G39" s="18"/>
    </row>
    <row r="40" spans="1:7" ht="24.75" customHeight="1" x14ac:dyDescent="0.25">
      <c r="A40" s="30"/>
      <c r="B40" s="19"/>
      <c r="C40" s="19"/>
      <c r="D40" s="1" t="s">
        <v>87</v>
      </c>
      <c r="E40" s="1">
        <v>7</v>
      </c>
      <c r="F40" s="1"/>
      <c r="G40" s="18"/>
    </row>
    <row r="41" spans="1:7" ht="24.75" customHeight="1" x14ac:dyDescent="0.25">
      <c r="A41" s="30"/>
      <c r="B41" s="19"/>
      <c r="C41" s="19"/>
      <c r="D41" s="1" t="s">
        <v>88</v>
      </c>
      <c r="E41" s="1">
        <v>5</v>
      </c>
      <c r="F41" s="1"/>
      <c r="G41" s="18"/>
    </row>
    <row r="42" spans="1:7" ht="75.75" customHeight="1" x14ac:dyDescent="0.25">
      <c r="A42" s="30"/>
      <c r="B42" s="1" t="s">
        <v>58</v>
      </c>
      <c r="C42" s="1" t="s">
        <v>89</v>
      </c>
      <c r="D42" s="1" t="s">
        <v>55</v>
      </c>
      <c r="E42" s="1">
        <v>3500</v>
      </c>
      <c r="F42" s="14">
        <v>14</v>
      </c>
      <c r="G42" s="18">
        <f>PRODUCT(E42*F42)</f>
        <v>49000</v>
      </c>
    </row>
    <row r="43" spans="1:7" ht="39.75" customHeight="1" x14ac:dyDescent="0.25">
      <c r="A43" s="30"/>
      <c r="B43" s="1" t="s">
        <v>59</v>
      </c>
      <c r="C43" s="1" t="s">
        <v>53</v>
      </c>
      <c r="D43" s="1" t="s">
        <v>54</v>
      </c>
      <c r="E43" s="21">
        <v>500</v>
      </c>
      <c r="F43" s="14">
        <v>25</v>
      </c>
      <c r="G43" s="18">
        <f t="shared" ref="G43:G46" si="3">PRODUCT(E43*F43)</f>
        <v>12500</v>
      </c>
    </row>
    <row r="44" spans="1:7" ht="28.5" customHeight="1" x14ac:dyDescent="0.25">
      <c r="A44" s="30"/>
      <c r="B44" s="1" t="s">
        <v>60</v>
      </c>
      <c r="C44" s="1" t="s">
        <v>53</v>
      </c>
      <c r="D44" s="1" t="s">
        <v>90</v>
      </c>
      <c r="E44" s="21">
        <v>2500</v>
      </c>
      <c r="F44" s="14">
        <v>25</v>
      </c>
      <c r="G44" s="18">
        <f t="shared" si="3"/>
        <v>62500</v>
      </c>
    </row>
    <row r="45" spans="1:7" ht="28.5" customHeight="1" x14ac:dyDescent="0.25">
      <c r="A45" s="30"/>
      <c r="B45" s="1" t="s">
        <v>61</v>
      </c>
      <c r="C45" s="1" t="s">
        <v>53</v>
      </c>
      <c r="D45" s="1" t="s">
        <v>55</v>
      </c>
      <c r="E45" s="21">
        <v>2000</v>
      </c>
      <c r="F45" s="14">
        <v>25</v>
      </c>
      <c r="G45" s="18">
        <f t="shared" si="3"/>
        <v>50000</v>
      </c>
    </row>
    <row r="46" spans="1:7" ht="24" customHeight="1" x14ac:dyDescent="0.25">
      <c r="A46" s="31"/>
      <c r="B46" s="1" t="s">
        <v>91</v>
      </c>
      <c r="C46" s="1" t="s">
        <v>56</v>
      </c>
      <c r="D46" s="1" t="s">
        <v>57</v>
      </c>
      <c r="E46" s="21">
        <v>5000</v>
      </c>
      <c r="F46" s="14">
        <v>6</v>
      </c>
      <c r="G46" s="18">
        <f t="shared" si="3"/>
        <v>30000</v>
      </c>
    </row>
    <row r="47" spans="1:7" ht="37.5" customHeight="1" x14ac:dyDescent="0.25">
      <c r="A47" s="6"/>
      <c r="B47" s="6"/>
      <c r="C47" s="6"/>
      <c r="D47" s="6"/>
      <c r="E47" s="2" t="s">
        <v>75</v>
      </c>
      <c r="F47" s="2"/>
      <c r="G47" s="3">
        <f>SUM(G42:G46)</f>
        <v>204000</v>
      </c>
    </row>
    <row r="48" spans="1:7" ht="41.25" customHeight="1" x14ac:dyDescent="0.25">
      <c r="A48" s="29">
        <v>8</v>
      </c>
      <c r="B48" s="19"/>
      <c r="C48" s="19"/>
      <c r="D48" s="20" t="s">
        <v>62</v>
      </c>
      <c r="E48" s="1"/>
      <c r="F48" s="1"/>
      <c r="G48" s="18"/>
    </row>
    <row r="49" spans="1:7" ht="42" customHeight="1" x14ac:dyDescent="0.25">
      <c r="A49" s="31"/>
      <c r="B49" s="19"/>
      <c r="C49" s="19" t="s">
        <v>63</v>
      </c>
      <c r="D49" s="1" t="s">
        <v>64</v>
      </c>
      <c r="E49" s="1">
        <v>750</v>
      </c>
      <c r="F49" s="14">
        <v>40</v>
      </c>
      <c r="G49" s="18">
        <f>PRODUCT(E49*F49)</f>
        <v>30000</v>
      </c>
    </row>
    <row r="50" spans="1:7" ht="41.25" customHeight="1" x14ac:dyDescent="0.25">
      <c r="A50" s="2"/>
      <c r="B50" s="2"/>
      <c r="C50" s="2"/>
      <c r="D50" s="2"/>
      <c r="E50" s="2" t="s">
        <v>76</v>
      </c>
      <c r="F50" s="2"/>
      <c r="G50" s="3">
        <f>SUM(G49)</f>
        <v>30000</v>
      </c>
    </row>
    <row r="51" spans="1:7" ht="60" customHeight="1" x14ac:dyDescent="0.25">
      <c r="A51" s="15">
        <v>9</v>
      </c>
      <c r="B51" s="8"/>
      <c r="C51" s="7"/>
      <c r="D51" s="10" t="s">
        <v>108</v>
      </c>
      <c r="E51" s="8"/>
      <c r="F51" s="8"/>
      <c r="G51" s="9"/>
    </row>
    <row r="52" spans="1:7" ht="24" customHeight="1" x14ac:dyDescent="0.25">
      <c r="A52" s="17"/>
      <c r="B52" s="8"/>
      <c r="C52" s="8"/>
      <c r="D52" s="8" t="s">
        <v>92</v>
      </c>
      <c r="E52" s="13">
        <v>105</v>
      </c>
      <c r="F52" s="5"/>
      <c r="G52" s="18"/>
    </row>
    <row r="53" spans="1:7" ht="24" customHeight="1" x14ac:dyDescent="0.25">
      <c r="A53" s="17"/>
      <c r="B53" s="8" t="s">
        <v>94</v>
      </c>
      <c r="C53" s="8" t="s">
        <v>102</v>
      </c>
      <c r="D53" s="8" t="s">
        <v>11</v>
      </c>
      <c r="E53" s="13">
        <v>15000</v>
      </c>
      <c r="F53" s="5">
        <v>4.5</v>
      </c>
      <c r="G53" s="18">
        <f t="shared" ref="G53:G60" si="4">PRODUCT(E53*F53)</f>
        <v>67500</v>
      </c>
    </row>
    <row r="54" spans="1:7" ht="24" customHeight="1" x14ac:dyDescent="0.25">
      <c r="A54" s="17"/>
      <c r="B54" s="8" t="s">
        <v>95</v>
      </c>
      <c r="C54" s="8" t="s">
        <v>102</v>
      </c>
      <c r="D54" s="8" t="s">
        <v>12</v>
      </c>
      <c r="E54" s="13">
        <v>15000</v>
      </c>
      <c r="F54" s="5">
        <v>4.5</v>
      </c>
      <c r="G54" s="18">
        <f t="shared" si="4"/>
        <v>67500</v>
      </c>
    </row>
    <row r="55" spans="1:7" ht="48.75" customHeight="1" x14ac:dyDescent="0.25">
      <c r="A55" s="17"/>
      <c r="B55" s="8" t="s">
        <v>96</v>
      </c>
      <c r="C55" s="8" t="s">
        <v>102</v>
      </c>
      <c r="D55" s="8" t="s">
        <v>109</v>
      </c>
      <c r="E55" s="13">
        <v>25000</v>
      </c>
      <c r="F55" s="5">
        <v>5.5</v>
      </c>
      <c r="G55" s="18">
        <f t="shared" si="4"/>
        <v>137500</v>
      </c>
    </row>
    <row r="56" spans="1:7" ht="54.75" customHeight="1" x14ac:dyDescent="0.25">
      <c r="A56" s="17"/>
      <c r="B56" s="8" t="s">
        <v>97</v>
      </c>
      <c r="C56" s="8" t="s">
        <v>102</v>
      </c>
      <c r="D56" s="8" t="s">
        <v>14</v>
      </c>
      <c r="E56" s="13">
        <v>20000</v>
      </c>
      <c r="F56" s="5">
        <v>8.5</v>
      </c>
      <c r="G56" s="18">
        <f t="shared" si="4"/>
        <v>170000</v>
      </c>
    </row>
    <row r="57" spans="1:7" ht="54.75" customHeight="1" x14ac:dyDescent="0.25">
      <c r="A57" s="17"/>
      <c r="B57" s="8" t="s">
        <v>98</v>
      </c>
      <c r="C57" s="8" t="s">
        <v>102</v>
      </c>
      <c r="D57" s="8" t="s">
        <v>103</v>
      </c>
      <c r="E57" s="13">
        <v>40000</v>
      </c>
      <c r="F57" s="5">
        <v>1.2</v>
      </c>
      <c r="G57" s="18">
        <f t="shared" si="4"/>
        <v>48000</v>
      </c>
    </row>
    <row r="58" spans="1:7" ht="54.75" customHeight="1" x14ac:dyDescent="0.25">
      <c r="A58" s="17"/>
      <c r="B58" s="8" t="s">
        <v>99</v>
      </c>
      <c r="C58" s="8" t="s">
        <v>102</v>
      </c>
      <c r="D58" s="8" t="s">
        <v>104</v>
      </c>
      <c r="E58" s="13">
        <v>15000</v>
      </c>
      <c r="F58" s="5">
        <v>9.5</v>
      </c>
      <c r="G58" s="18">
        <f t="shared" si="4"/>
        <v>142500</v>
      </c>
    </row>
    <row r="59" spans="1:7" ht="54.75" customHeight="1" x14ac:dyDescent="0.25">
      <c r="A59" s="17"/>
      <c r="B59" s="8" t="s">
        <v>100</v>
      </c>
      <c r="C59" s="8" t="s">
        <v>102</v>
      </c>
      <c r="D59" s="8" t="s">
        <v>105</v>
      </c>
      <c r="E59" s="13">
        <v>30000</v>
      </c>
      <c r="F59" s="5">
        <v>9.5</v>
      </c>
      <c r="G59" s="18">
        <f t="shared" si="4"/>
        <v>285000</v>
      </c>
    </row>
    <row r="60" spans="1:7" ht="61.5" customHeight="1" x14ac:dyDescent="0.25">
      <c r="A60" s="16"/>
      <c r="B60" s="8" t="s">
        <v>101</v>
      </c>
      <c r="C60" s="8" t="s">
        <v>110</v>
      </c>
      <c r="D60" s="8" t="s">
        <v>106</v>
      </c>
      <c r="E60" s="13">
        <v>2000</v>
      </c>
      <c r="F60" s="5">
        <v>2.7</v>
      </c>
      <c r="G60" s="18">
        <f t="shared" si="4"/>
        <v>5400</v>
      </c>
    </row>
    <row r="61" spans="1:7" ht="36.75" customHeight="1" x14ac:dyDescent="0.25">
      <c r="A61" s="1"/>
      <c r="B61" s="1"/>
      <c r="C61" s="1"/>
      <c r="D61" s="2"/>
      <c r="E61" s="2" t="s">
        <v>93</v>
      </c>
      <c r="F61" s="2"/>
      <c r="G61" s="3">
        <f>SUM(G53:G60)</f>
        <v>923400</v>
      </c>
    </row>
    <row r="62" spans="1:7" ht="51" customHeight="1" x14ac:dyDescent="0.25">
      <c r="A62" s="26" t="s">
        <v>65</v>
      </c>
      <c r="B62" s="27"/>
      <c r="C62" s="27"/>
      <c r="D62" s="27"/>
      <c r="E62" s="27"/>
      <c r="F62" s="28"/>
      <c r="G62" s="12">
        <f>SUM(G9, G15, G21, G27, G35, G38, G47, G50, G61)</f>
        <v>3630420</v>
      </c>
    </row>
    <row r="63" spans="1:7" ht="24.75" customHeight="1" x14ac:dyDescent="0.25"/>
    <row r="64" spans="1:7" ht="48.75" customHeight="1" x14ac:dyDescent="0.25"/>
  </sheetData>
  <mergeCells count="10">
    <mergeCell ref="A1:G1"/>
    <mergeCell ref="A62:F62"/>
    <mergeCell ref="A10:A14"/>
    <mergeCell ref="A16:A20"/>
    <mergeCell ref="A36:A37"/>
    <mergeCell ref="A28:A34"/>
    <mergeCell ref="A3:A8"/>
    <mergeCell ref="A22:A26"/>
    <mergeCell ref="A39:A46"/>
    <mergeCell ref="A48:A49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MARGIOTTA GIOVANNA</dc:creator>
  <cp:lastModifiedBy>DUMONT ALESSANDRO</cp:lastModifiedBy>
  <cp:lastPrinted>2025-06-12T10:51:55Z</cp:lastPrinted>
  <dcterms:created xsi:type="dcterms:W3CDTF">2023-08-11T12:21:53Z</dcterms:created>
  <dcterms:modified xsi:type="dcterms:W3CDTF">2025-06-12T14:06:00Z</dcterms:modified>
</cp:coreProperties>
</file>